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0" windowWidth="19140" windowHeight="7340"/>
  </bookViews>
  <sheets>
    <sheet name="Oferta" sheetId="1" r:id="rId1"/>
    <sheet name="Estudi de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B22" i="2" l="1"/>
  <c r="B18" i="2"/>
  <c r="B25" i="2" s="1"/>
  <c r="G21" i="1"/>
  <c r="G20" i="1"/>
  <c r="G19" i="1"/>
  <c r="G18" i="1"/>
  <c r="G15" i="1"/>
  <c r="G14" i="1"/>
  <c r="G12" i="1"/>
  <c r="G11" i="1"/>
  <c r="G10" i="1"/>
  <c r="G9" i="1"/>
  <c r="G8" i="1"/>
  <c r="G7" i="1"/>
  <c r="G6" i="1"/>
  <c r="G5" i="1"/>
  <c r="F21" i="1"/>
  <c r="F20" i="1"/>
  <c r="F19" i="1"/>
  <c r="F18" i="1"/>
  <c r="E15" i="1"/>
  <c r="F15" i="1" s="1"/>
  <c r="E14" i="1"/>
  <c r="F14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F22" i="1" l="1"/>
  <c r="E16" i="1"/>
  <c r="F16" i="1" l="1"/>
  <c r="F23" i="1" s="1"/>
  <c r="B27" i="2" s="1"/>
  <c r="F24" i="1" l="1"/>
  <c r="F25" i="1" s="1"/>
</calcChain>
</file>

<file path=xl/sharedStrings.xml><?xml version="1.0" encoding="utf-8"?>
<sst xmlns="http://schemas.openxmlformats.org/spreadsheetml/2006/main" count="74" uniqueCount="48">
  <si>
    <t>TIPOLOGIA</t>
  </si>
  <si>
    <t>Unitats estimades</t>
  </si>
  <si>
    <t>Import estimat mensual</t>
  </si>
  <si>
    <t>Import contracte  (24 mesos)</t>
  </si>
  <si>
    <t>ARBRE</t>
  </si>
  <si>
    <t>ARBUSTIVA GRAN</t>
  </si>
  <si>
    <t>ARBUSTIVA PETITA</t>
  </si>
  <si>
    <t>CHAMAEROPS H. GRAN</t>
  </si>
  <si>
    <t>CHAMAEROPS H. PETIT (O ASPARAGUS)</t>
  </si>
  <si>
    <t>GRUP MIXT GRAN</t>
  </si>
  <si>
    <t>GRUP MIXT PETIT</t>
  </si>
  <si>
    <t>PLA DE FLORS (MIXTA PETITA)</t>
  </si>
  <si>
    <t>MANTENIMENT DE JARDINERES EN ENTORNES ESCOLARS</t>
  </si>
  <si>
    <t>TOTAL ESTIMAT MANTENIMENTS</t>
  </si>
  <si>
    <t>REPOSICIÓ  JARDINERES</t>
  </si>
  <si>
    <t>Unitats</t>
  </si>
  <si>
    <t>Preu Unitari</t>
  </si>
  <si>
    <t>Total</t>
  </si>
  <si>
    <t>Jardinera _Tipus A</t>
  </si>
  <si>
    <t>Jardinera_Tipus B1</t>
  </si>
  <si>
    <t>Jardinera_Tipus B2</t>
  </si>
  <si>
    <t>Jardinera_Tipus B3</t>
  </si>
  <si>
    <t>TOTAL ESTIMAT REPOSICIONS</t>
  </si>
  <si>
    <t>TOTAL (IVA NO INCLÒS)</t>
  </si>
  <si>
    <t>IVA</t>
  </si>
  <si>
    <t>TOTAL (IVA INCLÒS)</t>
  </si>
  <si>
    <t>ANNEX 15 PCAP - VERIFICACIÓ OFERTA</t>
  </si>
  <si>
    <t>EXPEDIENT 25/0083 - LOT 1</t>
  </si>
  <si>
    <t>Preu unitari (IVA no inclòs)- Pressupost</t>
  </si>
  <si>
    <t>Preu unitari (IVA no inclòs)- Oferta</t>
  </si>
  <si>
    <t>COMPROVACIÓ</t>
  </si>
  <si>
    <t>Costos directes</t>
  </si>
  <si>
    <t>Import €</t>
  </si>
  <si>
    <t>Costos salarials (desglossar per categories)</t>
  </si>
  <si>
    <t>Altres</t>
  </si>
  <si>
    <t>.....</t>
  </si>
  <si>
    <t>....</t>
  </si>
  <si>
    <t>TOTAL costos directes</t>
  </si>
  <si>
    <t>Costos indirectes</t>
  </si>
  <si>
    <t>Despeses generals d’estructura</t>
  </si>
  <si>
    <t>TOTAL costos indirectes</t>
  </si>
  <si>
    <t xml:space="preserve">Benefici industrial </t>
  </si>
  <si>
    <t>PREU NET (sense IVA) (Inclou costos directes + indirectes + benefici industrial)</t>
  </si>
  <si>
    <t>ANNEX 14 PCAP - VERIFICACIÓ OFERTA</t>
  </si>
  <si>
    <t>Oferta preus en cas de restriccions en les plantacions</t>
  </si>
  <si>
    <t>Preu unitari (IVA no inclòs) - Pressupostat</t>
  </si>
  <si>
    <t>Preu unitari (IVA no inclòs) - Ofert</t>
  </si>
  <si>
    <t>TOTAL ESTIMAT MANTENIMENTS (IVA no inclòs)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</si>
</sst>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rgb="FF000000"/>
      <name val="Arial"/>
      <family val="2"/>
    </font>
    <font>
      <sz val="10"/>
      <color theme="1"/>
      <name val="Times New Roman"/>
      <family val="1"/>
    </font>
    <font>
      <b/>
      <sz val="9"/>
      <color rgb="FF000000"/>
      <name val="Arial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8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8" fontId="2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3" fillId="0" borderId="1" xfId="0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 applyBorder="1"/>
    <xf numFmtId="0" fontId="1" fillId="0" borderId="0" xfId="0" applyFont="1"/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8" fontId="3" fillId="0" borderId="1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Protection="1"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justify"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7" fillId="0" borderId="6" xfId="0" applyFont="1" applyBorder="1" applyAlignment="1" applyProtection="1">
      <alignment horizontal="justify" vertical="center" wrapText="1"/>
      <protection locked="0"/>
    </xf>
    <xf numFmtId="4" fontId="8" fillId="0" borderId="7" xfId="0" applyNumberFormat="1" applyFont="1" applyBorder="1" applyAlignment="1" applyProtection="1">
      <alignment horizontal="right" vertical="center" wrapText="1"/>
      <protection locked="0"/>
    </xf>
    <xf numFmtId="164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 applyProtection="1">
      <alignment horizontal="justify" vertical="center" wrapText="1"/>
      <protection locked="0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164" fontId="8" fillId="0" borderId="3" xfId="0" applyNumberFormat="1" applyFont="1" applyBorder="1" applyAlignment="1" applyProtection="1">
      <alignment horizontal="right" vertical="center" wrapText="1"/>
      <protection locked="0"/>
    </xf>
    <xf numFmtId="0" fontId="7" fillId="2" borderId="6" xfId="0" applyFont="1" applyFill="1" applyBorder="1" applyAlignment="1">
      <alignment horizontal="justify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0" fontId="9" fillId="3" borderId="0" xfId="0" applyFont="1" applyFill="1"/>
    <xf numFmtId="0" fontId="8" fillId="0" borderId="9" xfId="0" applyFont="1" applyBorder="1" applyAlignment="1" applyProtection="1">
      <alignment horizontal="justify" vertical="center" wrapText="1"/>
      <protection locked="0"/>
    </xf>
    <xf numFmtId="164" fontId="8" fillId="0" borderId="4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8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8" fontId="2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28" workbookViewId="0">
      <selection activeCell="I18" sqref="I18"/>
    </sheetView>
  </sheetViews>
  <sheetFormatPr defaultRowHeight="14.5" x14ac:dyDescent="0.35"/>
  <cols>
    <col min="1" max="1" width="27.90625" customWidth="1"/>
    <col min="3" max="3" width="10.90625" bestFit="1" customWidth="1"/>
    <col min="4" max="4" width="13" customWidth="1"/>
    <col min="5" max="5" width="17.81640625" customWidth="1"/>
    <col min="6" max="6" width="15.36328125" customWidth="1"/>
    <col min="7" max="7" width="16" customWidth="1"/>
  </cols>
  <sheetData>
    <row r="1" spans="1:7" x14ac:dyDescent="0.35">
      <c r="A1" s="12" t="s">
        <v>26</v>
      </c>
    </row>
    <row r="2" spans="1:7" s="13" customFormat="1" x14ac:dyDescent="0.35">
      <c r="A2" s="13" t="s">
        <v>27</v>
      </c>
    </row>
    <row r="3" spans="1:7" ht="15" thickBot="1" x14ac:dyDescent="0.4"/>
    <row r="4" spans="1:7" ht="58" customHeight="1" thickBot="1" x14ac:dyDescent="0.4">
      <c r="A4" s="14" t="s">
        <v>0</v>
      </c>
      <c r="B4" s="15" t="s">
        <v>1</v>
      </c>
      <c r="C4" s="15" t="s">
        <v>28</v>
      </c>
      <c r="D4" s="15" t="s">
        <v>29</v>
      </c>
      <c r="E4" s="15" t="s">
        <v>2</v>
      </c>
      <c r="F4" s="18" t="s">
        <v>3</v>
      </c>
      <c r="G4" s="19" t="s">
        <v>30</v>
      </c>
    </row>
    <row r="5" spans="1:7" x14ac:dyDescent="0.35">
      <c r="A5" s="2" t="s">
        <v>4</v>
      </c>
      <c r="B5" s="3">
        <v>247</v>
      </c>
      <c r="C5" s="4">
        <v>17.32</v>
      </c>
      <c r="D5" s="16"/>
      <c r="E5" s="4">
        <f t="shared" ref="E5:E12" si="0">+ROUND(B5*D5,2)</f>
        <v>0</v>
      </c>
      <c r="F5" s="4">
        <f t="shared" ref="F5:F12" si="1">+ROUND(E5*24,2)</f>
        <v>0</v>
      </c>
      <c r="G5" t="str">
        <f t="shared" ref="G5:G12" si="2">+IF(C5&lt;D5,"preu ofertat superior al preu de sortida","")</f>
        <v/>
      </c>
    </row>
    <row r="6" spans="1:7" x14ac:dyDescent="0.35">
      <c r="A6" s="2" t="s">
        <v>5</v>
      </c>
      <c r="B6" s="3">
        <v>218</v>
      </c>
      <c r="C6" s="4">
        <v>15.09</v>
      </c>
      <c r="D6" s="16"/>
      <c r="E6" s="4">
        <f t="shared" si="0"/>
        <v>0</v>
      </c>
      <c r="F6" s="4">
        <f t="shared" si="1"/>
        <v>0</v>
      </c>
      <c r="G6" t="str">
        <f t="shared" si="2"/>
        <v/>
      </c>
    </row>
    <row r="7" spans="1:7" x14ac:dyDescent="0.35">
      <c r="A7" s="2" t="s">
        <v>6</v>
      </c>
      <c r="B7" s="3">
        <v>689</v>
      </c>
      <c r="C7" s="4">
        <v>13.39</v>
      </c>
      <c r="D7" s="16"/>
      <c r="E7" s="4">
        <f t="shared" si="0"/>
        <v>0</v>
      </c>
      <c r="F7" s="4">
        <f t="shared" si="1"/>
        <v>0</v>
      </c>
      <c r="G7" t="str">
        <f t="shared" si="2"/>
        <v/>
      </c>
    </row>
    <row r="8" spans="1:7" x14ac:dyDescent="0.35">
      <c r="A8" s="2" t="s">
        <v>7</v>
      </c>
      <c r="B8" s="3">
        <v>24</v>
      </c>
      <c r="C8" s="4">
        <v>10.95</v>
      </c>
      <c r="D8" s="16"/>
      <c r="E8" s="4">
        <f t="shared" si="0"/>
        <v>0</v>
      </c>
      <c r="F8" s="4">
        <f t="shared" si="1"/>
        <v>0</v>
      </c>
      <c r="G8" t="str">
        <f t="shared" si="2"/>
        <v/>
      </c>
    </row>
    <row r="9" spans="1:7" ht="29" x14ac:dyDescent="0.35">
      <c r="A9" s="2" t="s">
        <v>8</v>
      </c>
      <c r="B9" s="3">
        <v>844</v>
      </c>
      <c r="C9" s="4">
        <v>9.36</v>
      </c>
      <c r="D9" s="16"/>
      <c r="E9" s="4">
        <f t="shared" si="0"/>
        <v>0</v>
      </c>
      <c r="F9" s="4">
        <f t="shared" si="1"/>
        <v>0</v>
      </c>
      <c r="G9" t="str">
        <f t="shared" si="2"/>
        <v/>
      </c>
    </row>
    <row r="10" spans="1:7" x14ac:dyDescent="0.35">
      <c r="A10" s="2" t="s">
        <v>9</v>
      </c>
      <c r="B10" s="3">
        <v>289</v>
      </c>
      <c r="C10" s="4">
        <v>22.8</v>
      </c>
      <c r="D10" s="16"/>
      <c r="E10" s="4">
        <f t="shared" si="0"/>
        <v>0</v>
      </c>
      <c r="F10" s="4">
        <f t="shared" si="1"/>
        <v>0</v>
      </c>
      <c r="G10" t="str">
        <f t="shared" si="2"/>
        <v/>
      </c>
    </row>
    <row r="11" spans="1:7" x14ac:dyDescent="0.35">
      <c r="A11" s="2" t="s">
        <v>10</v>
      </c>
      <c r="B11" s="3">
        <v>83</v>
      </c>
      <c r="C11" s="4">
        <v>17.84</v>
      </c>
      <c r="D11" s="16"/>
      <c r="E11" s="4">
        <f t="shared" si="0"/>
        <v>0</v>
      </c>
      <c r="F11" s="4">
        <f t="shared" si="1"/>
        <v>0</v>
      </c>
      <c r="G11" t="str">
        <f t="shared" si="2"/>
        <v/>
      </c>
    </row>
    <row r="12" spans="1:7" x14ac:dyDescent="0.35">
      <c r="A12" s="2" t="s">
        <v>11</v>
      </c>
      <c r="B12" s="3">
        <v>357</v>
      </c>
      <c r="C12" s="5">
        <v>20.29</v>
      </c>
      <c r="D12" s="17"/>
      <c r="E12" s="4">
        <f t="shared" si="0"/>
        <v>0</v>
      </c>
      <c r="F12" s="4">
        <f t="shared" si="1"/>
        <v>0</v>
      </c>
      <c r="G12" t="str">
        <f t="shared" si="2"/>
        <v/>
      </c>
    </row>
    <row r="13" spans="1:7" ht="29" x14ac:dyDescent="0.35">
      <c r="A13" s="1" t="s">
        <v>12</v>
      </c>
      <c r="B13" s="6"/>
      <c r="C13" s="7"/>
      <c r="D13" s="7"/>
      <c r="E13" s="4"/>
      <c r="F13" s="4"/>
    </row>
    <row r="14" spans="1:7" x14ac:dyDescent="0.35">
      <c r="A14" s="2" t="s">
        <v>9</v>
      </c>
      <c r="B14" s="3">
        <v>206</v>
      </c>
      <c r="C14" s="4">
        <v>28.29</v>
      </c>
      <c r="D14" s="16"/>
      <c r="E14" s="4">
        <f>+ROUND(B14*D14,2)</f>
        <v>0</v>
      </c>
      <c r="F14" s="4">
        <f>+ROUND(E14*24,2)</f>
        <v>0</v>
      </c>
      <c r="G14" t="str">
        <f>+IF(C14&lt;D14,"preu ofertat superior al preu de sortida","")</f>
        <v/>
      </c>
    </row>
    <row r="15" spans="1:7" x14ac:dyDescent="0.35">
      <c r="A15" s="2" t="s">
        <v>10</v>
      </c>
      <c r="B15" s="3">
        <v>946</v>
      </c>
      <c r="C15" s="4">
        <v>20.9</v>
      </c>
      <c r="D15" s="16"/>
      <c r="E15" s="4">
        <f>+ROUND(B15*D15,2)</f>
        <v>0</v>
      </c>
      <c r="F15" s="4">
        <f>+ROUND(E15*24,2)</f>
        <v>0</v>
      </c>
      <c r="G15" t="str">
        <f>+IF(C15&lt;D15,"preu ofertat superior al preu de sortida","")</f>
        <v/>
      </c>
    </row>
    <row r="16" spans="1:7" ht="29" x14ac:dyDescent="0.35">
      <c r="A16" s="1" t="s">
        <v>13</v>
      </c>
      <c r="B16" s="6"/>
      <c r="C16" s="8"/>
      <c r="D16" s="8"/>
      <c r="E16" s="8">
        <f>SUM(E5:E15)</f>
        <v>0</v>
      </c>
      <c r="F16" s="8">
        <f>SUM(F5:F15)</f>
        <v>0</v>
      </c>
    </row>
    <row r="17" spans="1:7" x14ac:dyDescent="0.35">
      <c r="A17" s="1" t="s">
        <v>14</v>
      </c>
      <c r="B17" s="6" t="s">
        <v>15</v>
      </c>
      <c r="C17" s="7" t="s">
        <v>16</v>
      </c>
      <c r="D17" s="7"/>
      <c r="E17" s="7"/>
      <c r="F17" s="7" t="s">
        <v>17</v>
      </c>
    </row>
    <row r="18" spans="1:7" x14ac:dyDescent="0.35">
      <c r="A18" s="2" t="s">
        <v>18</v>
      </c>
      <c r="B18" s="9">
        <v>10</v>
      </c>
      <c r="C18" s="4">
        <v>3000</v>
      </c>
      <c r="D18" s="16"/>
      <c r="E18" s="10"/>
      <c r="F18" s="4">
        <f>+ROUND(B18*D18,2)</f>
        <v>0</v>
      </c>
      <c r="G18" t="str">
        <f>+IF(C18&lt;D18,"preu ofertat superior al preu de sortida","")</f>
        <v/>
      </c>
    </row>
    <row r="19" spans="1:7" x14ac:dyDescent="0.35">
      <c r="A19" s="2" t="s">
        <v>19</v>
      </c>
      <c r="B19" s="9">
        <v>10</v>
      </c>
      <c r="C19" s="4">
        <v>2300</v>
      </c>
      <c r="D19" s="16"/>
      <c r="E19" s="10"/>
      <c r="F19" s="4">
        <f>+ROUND(B19*D19,2)</f>
        <v>0</v>
      </c>
      <c r="G19" t="str">
        <f>+IF(C19&lt;D19,"preu ofertat superior al preu de sortida","")</f>
        <v/>
      </c>
    </row>
    <row r="20" spans="1:7" x14ac:dyDescent="0.35">
      <c r="A20" s="2" t="s">
        <v>20</v>
      </c>
      <c r="B20" s="9">
        <v>10</v>
      </c>
      <c r="C20" s="4">
        <v>2999.99</v>
      </c>
      <c r="D20" s="16"/>
      <c r="E20" s="10"/>
      <c r="F20" s="4">
        <f>+ROUND(B20*D20,2)</f>
        <v>0</v>
      </c>
      <c r="G20" t="str">
        <f>+IF(C20&lt;D20,"preu ofertat superior al preu de sortida","")</f>
        <v/>
      </c>
    </row>
    <row r="21" spans="1:7" x14ac:dyDescent="0.35">
      <c r="A21" s="2" t="s">
        <v>21</v>
      </c>
      <c r="B21" s="9">
        <v>16</v>
      </c>
      <c r="C21" s="4">
        <v>6200</v>
      </c>
      <c r="D21" s="16"/>
      <c r="E21" s="10"/>
      <c r="F21" s="4">
        <f>+ROUND(B21*D21,2)</f>
        <v>0</v>
      </c>
      <c r="G21" t="str">
        <f>+IF(C21&lt;D21,"preu ofertat superior al preu de sortida","")</f>
        <v/>
      </c>
    </row>
    <row r="22" spans="1:7" x14ac:dyDescent="0.35">
      <c r="A22" s="1" t="s">
        <v>22</v>
      </c>
      <c r="B22" s="11"/>
      <c r="C22" s="8"/>
      <c r="D22" s="8"/>
      <c r="E22" s="7"/>
      <c r="F22" s="8">
        <f>SUM(F18:F21)</f>
        <v>0</v>
      </c>
    </row>
    <row r="23" spans="1:7" x14ac:dyDescent="0.35">
      <c r="A23" s="47" t="s">
        <v>23</v>
      </c>
      <c r="B23" s="48"/>
      <c r="C23" s="49"/>
      <c r="D23" s="49"/>
      <c r="E23" s="50"/>
      <c r="F23" s="51">
        <f>+F16+F22</f>
        <v>0</v>
      </c>
    </row>
    <row r="24" spans="1:7" x14ac:dyDescent="0.35">
      <c r="A24" s="42" t="s">
        <v>24</v>
      </c>
      <c r="B24" s="42"/>
      <c r="C24" s="42"/>
      <c r="D24" s="42"/>
      <c r="E24" s="42"/>
      <c r="F24" s="8">
        <f>+ROUND(F23*0.21,2)</f>
        <v>0</v>
      </c>
    </row>
    <row r="25" spans="1:7" x14ac:dyDescent="0.35">
      <c r="A25" s="42" t="s">
        <v>25</v>
      </c>
      <c r="B25" s="42"/>
      <c r="C25" s="42"/>
      <c r="D25" s="42"/>
      <c r="E25" s="42"/>
      <c r="F25" s="8">
        <f>+F23+F24</f>
        <v>0</v>
      </c>
    </row>
    <row r="28" spans="1:7" s="13" customFormat="1" x14ac:dyDescent="0.35">
      <c r="A28" s="13" t="s">
        <v>44</v>
      </c>
    </row>
    <row r="29" spans="1:7" ht="15" thickBot="1" x14ac:dyDescent="0.4"/>
    <row r="30" spans="1:7" ht="58" thickBot="1" x14ac:dyDescent="0.4">
      <c r="A30" s="14" t="s">
        <v>0</v>
      </c>
      <c r="B30" s="15" t="s">
        <v>1</v>
      </c>
      <c r="C30" s="15" t="s">
        <v>45</v>
      </c>
      <c r="D30" s="15" t="s">
        <v>46</v>
      </c>
      <c r="E30" s="15" t="s">
        <v>2</v>
      </c>
      <c r="F30" s="19" t="s">
        <v>30</v>
      </c>
    </row>
    <row r="31" spans="1:7" ht="15" thickBot="1" x14ac:dyDescent="0.4">
      <c r="A31" s="37" t="s">
        <v>4</v>
      </c>
      <c r="B31" s="38">
        <v>247</v>
      </c>
      <c r="C31" s="39">
        <v>15.84</v>
      </c>
      <c r="D31" s="40"/>
      <c r="E31" s="39">
        <v>0</v>
      </c>
    </row>
    <row r="32" spans="1:7" ht="15" thickBot="1" x14ac:dyDescent="0.4">
      <c r="A32" s="37" t="s">
        <v>5</v>
      </c>
      <c r="B32" s="38">
        <v>218</v>
      </c>
      <c r="C32" s="39">
        <v>13.8</v>
      </c>
      <c r="D32" s="40"/>
      <c r="E32" s="39">
        <v>0</v>
      </c>
    </row>
    <row r="33" spans="1:5" ht="15" thickBot="1" x14ac:dyDescent="0.4">
      <c r="A33" s="37" t="s">
        <v>6</v>
      </c>
      <c r="B33" s="38">
        <v>689</v>
      </c>
      <c r="C33" s="39">
        <v>12.24</v>
      </c>
      <c r="D33" s="40"/>
      <c r="E33" s="39">
        <v>0</v>
      </c>
    </row>
    <row r="34" spans="1:5" ht="15" thickBot="1" x14ac:dyDescent="0.4">
      <c r="A34" s="37" t="s">
        <v>7</v>
      </c>
      <c r="B34" s="38">
        <v>24</v>
      </c>
      <c r="C34" s="39">
        <v>10.01</v>
      </c>
      <c r="D34" s="40"/>
      <c r="E34" s="39">
        <v>0</v>
      </c>
    </row>
    <row r="35" spans="1:5" ht="23.5" thickBot="1" x14ac:dyDescent="0.4">
      <c r="A35" s="37" t="s">
        <v>8</v>
      </c>
      <c r="B35" s="38">
        <v>844</v>
      </c>
      <c r="C35" s="39">
        <v>8.56</v>
      </c>
      <c r="D35" s="40"/>
      <c r="E35" s="39">
        <v>0</v>
      </c>
    </row>
    <row r="36" spans="1:5" ht="15" thickBot="1" x14ac:dyDescent="0.4">
      <c r="A36" s="37" t="s">
        <v>9</v>
      </c>
      <c r="B36" s="38">
        <v>289</v>
      </c>
      <c r="C36" s="39">
        <v>20.85</v>
      </c>
      <c r="D36" s="40"/>
      <c r="E36" s="39">
        <v>0</v>
      </c>
    </row>
    <row r="37" spans="1:5" ht="15" thickBot="1" x14ac:dyDescent="0.4">
      <c r="A37" s="37" t="s">
        <v>10</v>
      </c>
      <c r="B37" s="38">
        <v>83</v>
      </c>
      <c r="C37" s="39">
        <v>16.309999999999999</v>
      </c>
      <c r="D37" s="40"/>
      <c r="E37" s="39">
        <v>0</v>
      </c>
    </row>
    <row r="38" spans="1:5" ht="15" thickBot="1" x14ac:dyDescent="0.4">
      <c r="A38" s="37" t="s">
        <v>11</v>
      </c>
      <c r="B38" s="38">
        <v>357</v>
      </c>
      <c r="C38" s="38">
        <v>18.55</v>
      </c>
      <c r="D38" s="41"/>
      <c r="E38" s="39">
        <v>0</v>
      </c>
    </row>
    <row r="39" spans="1:5" ht="23.5" thickBot="1" x14ac:dyDescent="0.4">
      <c r="A39" s="37" t="s">
        <v>12</v>
      </c>
      <c r="B39" s="38"/>
      <c r="C39" s="38"/>
      <c r="D39" s="40"/>
      <c r="E39" s="38"/>
    </row>
    <row r="40" spans="1:5" ht="15" thickBot="1" x14ac:dyDescent="0.4">
      <c r="A40" s="37" t="s">
        <v>9</v>
      </c>
      <c r="B40" s="38">
        <v>206</v>
      </c>
      <c r="C40" s="39">
        <v>25.87</v>
      </c>
      <c r="D40" s="40"/>
      <c r="E40" s="39">
        <v>0</v>
      </c>
    </row>
    <row r="41" spans="1:5" ht="15" thickBot="1" x14ac:dyDescent="0.4">
      <c r="A41" s="37" t="s">
        <v>10</v>
      </c>
      <c r="B41" s="38">
        <v>946</v>
      </c>
      <c r="C41" s="39">
        <v>19.11</v>
      </c>
      <c r="D41" s="40"/>
      <c r="E41" s="39">
        <v>0</v>
      </c>
    </row>
    <row r="42" spans="1:5" ht="23.5" thickBot="1" x14ac:dyDescent="0.4">
      <c r="A42" s="37" t="s">
        <v>47</v>
      </c>
      <c r="B42" s="38"/>
      <c r="C42" s="38"/>
      <c r="D42" s="38"/>
      <c r="E42" s="39">
        <v>0</v>
      </c>
    </row>
  </sheetData>
  <sheetProtection password="8624" sheet="1" objects="1" scenarios="1"/>
  <mergeCells count="2">
    <mergeCell ref="A24:E24"/>
    <mergeCell ref="A25:E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16" workbookViewId="0">
      <selection activeCell="B27" sqref="B27"/>
    </sheetView>
  </sheetViews>
  <sheetFormatPr defaultRowHeight="14.5" x14ac:dyDescent="0.35"/>
  <cols>
    <col min="1" max="1" width="41.26953125" customWidth="1"/>
    <col min="2" max="2" width="23.26953125" customWidth="1"/>
  </cols>
  <sheetData>
    <row r="1" spans="1:2" x14ac:dyDescent="0.35">
      <c r="A1" s="13" t="s">
        <v>43</v>
      </c>
    </row>
    <row r="2" spans="1:2" ht="15" thickBot="1" x14ac:dyDescent="0.4"/>
    <row r="3" spans="1:2" ht="15" thickBot="1" x14ac:dyDescent="0.4">
      <c r="A3" s="20" t="s">
        <v>31</v>
      </c>
      <c r="B3" s="21" t="s">
        <v>32</v>
      </c>
    </row>
    <row r="4" spans="1:2" ht="27.5" thickBot="1" x14ac:dyDescent="0.4">
      <c r="A4" s="22" t="s">
        <v>33</v>
      </c>
      <c r="B4" s="23"/>
    </row>
    <row r="5" spans="1:2" ht="15" thickBot="1" x14ac:dyDescent="0.4">
      <c r="A5" s="22" t="s">
        <v>34</v>
      </c>
      <c r="B5" s="23"/>
    </row>
    <row r="6" spans="1:2" ht="15" thickBot="1" x14ac:dyDescent="0.4">
      <c r="A6" s="22" t="s">
        <v>35</v>
      </c>
      <c r="B6" s="23"/>
    </row>
    <row r="7" spans="1:2" ht="15" thickBot="1" x14ac:dyDescent="0.4">
      <c r="A7" s="22" t="s">
        <v>35</v>
      </c>
      <c r="B7" s="23"/>
    </row>
    <row r="8" spans="1:2" ht="15" thickBot="1" x14ac:dyDescent="0.4">
      <c r="A8" s="22" t="s">
        <v>35</v>
      </c>
      <c r="B8" s="23"/>
    </row>
    <row r="9" spans="1:2" ht="15" thickBot="1" x14ac:dyDescent="0.4">
      <c r="A9" s="22" t="s">
        <v>35</v>
      </c>
      <c r="B9" s="23"/>
    </row>
    <row r="10" spans="1:2" ht="15" thickBot="1" x14ac:dyDescent="0.4">
      <c r="A10" s="22" t="s">
        <v>35</v>
      </c>
      <c r="B10" s="23"/>
    </row>
    <row r="11" spans="1:2" ht="15" thickBot="1" x14ac:dyDescent="0.4">
      <c r="A11" s="22" t="s">
        <v>35</v>
      </c>
      <c r="B11" s="24"/>
    </row>
    <row r="12" spans="1:2" ht="15" thickBot="1" x14ac:dyDescent="0.4">
      <c r="A12" s="22" t="s">
        <v>35</v>
      </c>
      <c r="B12" s="24"/>
    </row>
    <row r="13" spans="1:2" ht="15" thickBot="1" x14ac:dyDescent="0.4">
      <c r="A13" s="25" t="s">
        <v>36</v>
      </c>
      <c r="B13" s="24"/>
    </row>
    <row r="14" spans="1:2" ht="15" thickBot="1" x14ac:dyDescent="0.4">
      <c r="A14" s="25" t="s">
        <v>36</v>
      </c>
      <c r="B14" s="24"/>
    </row>
    <row r="15" spans="1:2" ht="15" thickBot="1" x14ac:dyDescent="0.4">
      <c r="A15" s="25"/>
      <c r="B15" s="24"/>
    </row>
    <row r="16" spans="1:2" ht="15" thickBot="1" x14ac:dyDescent="0.4">
      <c r="A16" s="25"/>
      <c r="B16" s="24"/>
    </row>
    <row r="17" spans="1:2" x14ac:dyDescent="0.35">
      <c r="A17" s="33"/>
      <c r="B17" s="34"/>
    </row>
    <row r="18" spans="1:2" x14ac:dyDescent="0.35">
      <c r="A18" s="35" t="s">
        <v>37</v>
      </c>
      <c r="B18" s="36">
        <f>SUM(B4:B17)</f>
        <v>0</v>
      </c>
    </row>
    <row r="19" spans="1:2" ht="15" thickBot="1" x14ac:dyDescent="0.4">
      <c r="A19" s="26"/>
    </row>
    <row r="20" spans="1:2" ht="15" thickBot="1" x14ac:dyDescent="0.4">
      <c r="A20" s="27" t="s">
        <v>38</v>
      </c>
      <c r="B20" s="28" t="s">
        <v>32</v>
      </c>
    </row>
    <row r="21" spans="1:2" ht="15" thickBot="1" x14ac:dyDescent="0.4">
      <c r="A21" s="25" t="s">
        <v>39</v>
      </c>
      <c r="B21" s="24"/>
    </row>
    <row r="22" spans="1:2" x14ac:dyDescent="0.35">
      <c r="A22" s="43" t="s">
        <v>40</v>
      </c>
      <c r="B22" s="45">
        <f>+B21</f>
        <v>0</v>
      </c>
    </row>
    <row r="23" spans="1:2" ht="15" thickBot="1" x14ac:dyDescent="0.4">
      <c r="A23" s="44"/>
      <c r="B23" s="46"/>
    </row>
    <row r="24" spans="1:2" ht="15" thickBot="1" x14ac:dyDescent="0.4">
      <c r="A24" s="27" t="s">
        <v>41</v>
      </c>
      <c r="B24" s="29"/>
    </row>
    <row r="25" spans="1:2" ht="41" thickBot="1" x14ac:dyDescent="0.4">
      <c r="A25" s="30" t="s">
        <v>42</v>
      </c>
      <c r="B25" s="31">
        <f>+B18+B22+B24</f>
        <v>0</v>
      </c>
    </row>
    <row r="27" spans="1:2" ht="29.25" customHeight="1" x14ac:dyDescent="0.35">
      <c r="A27" s="32" t="s">
        <v>30</v>
      </c>
      <c r="B27" s="32" t="str">
        <f>+IF(B25=Oferta!F23,"CORRECTE","HI HA DIFERÈNCIES ENTRE OFERTA I ESTUDI DE COSTOS")</f>
        <v>CORRECTE</v>
      </c>
    </row>
  </sheetData>
  <mergeCells count="2">
    <mergeCell ref="A22:A23"/>
    <mergeCell ref="B22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Xavier Pellisé</cp:lastModifiedBy>
  <dcterms:created xsi:type="dcterms:W3CDTF">2025-02-25T07:46:29Z</dcterms:created>
  <dcterms:modified xsi:type="dcterms:W3CDTF">2025-02-25T08:17:51Z</dcterms:modified>
</cp:coreProperties>
</file>